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2" sheetId="1" r:id="rId1"/>
    <sheet name="Лист1" sheetId="2" r:id="rId2"/>
  </sheets>
  <definedNames>
    <definedName name="_xlnm.Print_Area" localSheetId="1">'Лист1'!$A$1:$N$59</definedName>
  </definedNames>
  <calcPr fullCalcOnLoad="1"/>
</workbook>
</file>

<file path=xl/sharedStrings.xml><?xml version="1.0" encoding="utf-8"?>
<sst xmlns="http://schemas.openxmlformats.org/spreadsheetml/2006/main" count="154" uniqueCount="128">
  <si>
    <t>История</t>
  </si>
  <si>
    <t>Иностранный язык</t>
  </si>
  <si>
    <t>Физическая культура</t>
  </si>
  <si>
    <t>Математика</t>
  </si>
  <si>
    <t>Химия</t>
  </si>
  <si>
    <t>Электротехника</t>
  </si>
  <si>
    <t>Материаловедение</t>
  </si>
  <si>
    <t>Охрана труда</t>
  </si>
  <si>
    <t>Производственная практика</t>
  </si>
  <si>
    <t>Литература</t>
  </si>
  <si>
    <t>Русский язык</t>
  </si>
  <si>
    <t xml:space="preserve">Биология </t>
  </si>
  <si>
    <t>Информатика и ИТК</t>
  </si>
  <si>
    <t>Физика</t>
  </si>
  <si>
    <t>1 курс</t>
  </si>
  <si>
    <t>2 курс</t>
  </si>
  <si>
    <t>3 курс</t>
  </si>
  <si>
    <t>-</t>
  </si>
  <si>
    <t>Э</t>
  </si>
  <si>
    <t>э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</si>
  <si>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</si>
  <si>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</si>
  <si>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</si>
  <si>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</si>
  <si>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</si>
  <si>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</si>
  <si>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 xml:space="preserve">1 сем. </t>
  </si>
  <si>
    <t>17нед.</t>
  </si>
  <si>
    <t>21нед.</t>
  </si>
  <si>
    <t xml:space="preserve">2 сем. </t>
  </si>
  <si>
    <t>2нед.</t>
  </si>
  <si>
    <t xml:space="preserve">3 сем. </t>
  </si>
  <si>
    <t>1нед.</t>
  </si>
  <si>
    <t xml:space="preserve">4 сем. </t>
  </si>
  <si>
    <t>5сем.</t>
  </si>
  <si>
    <t>6сем.</t>
  </si>
  <si>
    <t>0.00</t>
  </si>
  <si>
    <t>ОДБ.00</t>
  </si>
  <si>
    <t>Основы безопасности жизнедеятельности</t>
  </si>
  <si>
    <t>Обществознание (включая экономику и право)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</si>
  <si>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</si>
  <si>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</si>
  <si>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</si>
  <si>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</si>
  <si>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</si>
  <si>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</si>
  <si>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</si>
  <si>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</si>
  <si>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</si>
  <si>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П.00</t>
  </si>
  <si>
    <t>ПМ.00</t>
  </si>
  <si>
    <t>Профессиональные модули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</si>
  <si>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</si>
  <si>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</si>
  <si>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</si>
  <si>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</si>
  <si>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</si>
  <si>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</si>
  <si>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 xml:space="preserve">Профессиональный цикл </t>
  </si>
  <si>
    <t>ПМ.01</t>
  </si>
  <si>
    <t>Техническое обслуживание и ремонт узлов автотранспорта</t>
  </si>
  <si>
    <t>МДК.01.01</t>
  </si>
  <si>
    <t>Слесарное дело и технические измерения</t>
  </si>
  <si>
    <t>МДК.01.02</t>
  </si>
  <si>
    <t>Устройство, техническое обслуживание  и ремонт автомобилей</t>
  </si>
  <si>
    <t>УП.01</t>
  </si>
  <si>
    <t>Учебная практика (производственное обучение)</t>
  </si>
  <si>
    <t>ПП.01</t>
  </si>
  <si>
    <t>ПМ.03</t>
  </si>
  <si>
    <t>Заправка транспортных средств горючими и смазочными материалами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</si>
  <si>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</si>
  <si>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</si>
  <si>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</si>
  <si>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</si>
  <si>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</t>
  </si>
  <si>
    <t>ПП.03</t>
  </si>
  <si>
    <t>ПМ.02</t>
  </si>
  <si>
    <t>МДК.02.01</t>
  </si>
  <si>
    <t>УП.02</t>
  </si>
  <si>
    <t>ПП.02</t>
  </si>
  <si>
    <t>Транспортировка грузов и перевозка пассажиров</t>
  </si>
  <si>
    <t>Теоретическая подготовка водителей категории «В» и «С»</t>
  </si>
  <si>
    <t>ФК.00</t>
  </si>
  <si>
    <t>Всего</t>
  </si>
  <si>
    <t>Консультации на учебную группу по 100 часов в год ( всего 250часов)</t>
  </si>
  <si>
    <t>Выпускная кавлификационная работа</t>
  </si>
  <si>
    <t>Учебной практики</t>
  </si>
  <si>
    <t>Экзаменов</t>
  </si>
  <si>
    <t>Зачетов</t>
  </si>
  <si>
    <t>Общеобразовательный цикл</t>
  </si>
  <si>
    <t>Безопасность жизнедеятельности</t>
  </si>
  <si>
    <t>Общеобразовательные дисциплины базовые</t>
  </si>
  <si>
    <t>Общеобразовательные дисциплины профильные</t>
  </si>
  <si>
    <t>ОДП.00</t>
  </si>
  <si>
    <t>ОДП.01</t>
  </si>
  <si>
    <t>ОДП.02</t>
  </si>
  <si>
    <t>ОДП.03</t>
  </si>
  <si>
    <t>Наименование циклов, дисциплин, профессиональных модулей, МДК, практик</t>
  </si>
  <si>
    <t>Г(И)А</t>
  </si>
  <si>
    <t>Государственная (итоговая) аттестация</t>
  </si>
  <si>
    <r>
      <t>190631.01 Автомеханик  (</t>
    </r>
    <r>
      <rPr>
        <sz val="26"/>
        <rFont val="Times New Roman Cyr"/>
        <family val="0"/>
      </rPr>
      <t>На базе основного общего образования)</t>
    </r>
  </si>
  <si>
    <t>-,-,-,Э</t>
  </si>
  <si>
    <t>-,-,-,ДЗ</t>
  </si>
  <si>
    <t>-,-,ДЗ</t>
  </si>
  <si>
    <t>З,З,З,ДЗ</t>
  </si>
  <si>
    <t>-з/1дз/2э</t>
  </si>
  <si>
    <t>-,ДЗ</t>
  </si>
  <si>
    <t>ДЗ</t>
  </si>
  <si>
    <t>-з/4дз/-э</t>
  </si>
  <si>
    <t>-,-,-,-,-</t>
  </si>
  <si>
    <t>-з/-дз/1э</t>
  </si>
  <si>
    <t>-,Э</t>
  </si>
  <si>
    <t>-з/1дз/1э</t>
  </si>
  <si>
    <t>23нед.</t>
  </si>
  <si>
    <t>16нед.</t>
  </si>
  <si>
    <t>Самостоятельная учебная работа</t>
  </si>
  <si>
    <t>в т.ч.лаб. и практ.занятий</t>
  </si>
  <si>
    <t>Распределение обязательной аудиторной нагрузки по курсам и семестрам (час. в семестр)</t>
  </si>
  <si>
    <t>Дисциплин и МДК</t>
  </si>
  <si>
    <t>Производств.практики</t>
  </si>
  <si>
    <t>Дифф.зачетов</t>
  </si>
  <si>
    <t>-,ДЗ,-ДЗ,Э</t>
  </si>
  <si>
    <t>-з/3дз/1э</t>
  </si>
  <si>
    <t>-з/4дз/3э</t>
  </si>
  <si>
    <t>3з/8дз/1э</t>
  </si>
  <si>
    <t>3з/9дз/3э</t>
  </si>
  <si>
    <t>3з/18дз/6э</t>
  </si>
  <si>
    <t>4. План учебного процесса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</si>
</sst>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6">
    <font>
      <sz val="10"/>
      <name val="Times New Roman Cyr"/>
      <family val="0"/>
    </font>
    <font>
      <b/>
      <sz val="8"/>
      <name val="Times New Roman Cyr"/>
      <family val="1"/>
    </font>
    <font>
      <sz val="8"/>
      <name val="Times New Roman Cyr"/>
      <family val="1"/>
    </font>
    <font>
      <sz val="16"/>
      <name val="Times New Roman Cyr"/>
      <family val="0"/>
    </font>
    <font>
      <sz val="14"/>
      <name val="Times New Roman Cyr"/>
      <family val="0"/>
    </font>
    <font>
      <sz val="18"/>
      <name val="Times New Roman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Times New Roman Cyr"/>
      <family val="0"/>
    </font>
    <font>
      <b/>
      <sz val="20"/>
      <name val="Times New Roman Cyr"/>
      <family val="1"/>
    </font>
    <font>
      <sz val="12"/>
      <name val="Times New Roman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0"/>
      <name val="Times New Roman Cyr"/>
      <family val="0"/>
    </font>
    <font>
      <sz val="24"/>
      <name val="Times New Roman Cyr"/>
      <family val="1"/>
    </font>
    <font>
      <b/>
      <sz val="18"/>
      <name val="Times New Roman"/>
      <family val="1"/>
    </font>
    <font>
      <b/>
      <sz val="26"/>
      <name val="Times New Roman Cyr"/>
      <family val="1"/>
    </font>
    <font>
      <sz val="2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textRotation="90"/>
    </xf>
    <xf numFmtId="0" fontId="1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8" fillId="24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24" borderId="13" xfId="0" applyFont="1" applyFill="1" applyBorder="1" applyAlignment="1">
      <alignment horizontal="center" wrapText="1"/>
    </xf>
    <xf numFmtId="1" fontId="8" fillId="24" borderId="14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9" fillId="0" borderId="19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24" borderId="0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8" fillId="24" borderId="2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9" fillId="24" borderId="13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4" borderId="23" xfId="0" applyFont="1" applyFill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0" borderId="22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 wrapText="1"/>
    </xf>
    <xf numFmtId="0" fontId="6" fillId="0" borderId="23" xfId="0" applyFont="1" applyBorder="1" applyAlignment="1">
      <alignment/>
    </xf>
    <xf numFmtId="0" fontId="9" fillId="0" borderId="22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24" borderId="20" xfId="0" applyNumberFormat="1" applyFont="1" applyFill="1" applyBorder="1" applyAlignment="1">
      <alignment horizontal="center"/>
    </xf>
    <xf numFmtId="1" fontId="9" fillId="24" borderId="13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24" borderId="23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24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1" fontId="9" fillId="24" borderId="0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8" fillId="0" borderId="10" xfId="0" applyFont="1" applyBorder="1" applyAlignment="1">
      <alignment horizontal="center"/>
    </xf>
    <xf numFmtId="0" fontId="12" fillId="0" borderId="22" xfId="0" applyFont="1" applyBorder="1" applyAlignment="1">
      <alignment wrapText="1"/>
    </xf>
    <xf numFmtId="1" fontId="8" fillId="24" borderId="2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" fontId="9" fillId="24" borderId="1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textRotation="90"/>
    </xf>
    <xf numFmtId="0" fontId="10" fillId="0" borderId="32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8" fillId="0" borderId="33" xfId="0" applyFont="1" applyBorder="1" applyAlignment="1">
      <alignment horizontal="left"/>
    </xf>
    <xf numFmtId="1" fontId="8" fillId="0" borderId="2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9" fillId="0" borderId="35" xfId="0" applyFont="1" applyBorder="1" applyAlignment="1">
      <alignment horizontal="center" textRotation="90" wrapText="1"/>
    </xf>
    <xf numFmtId="0" fontId="9" fillId="0" borderId="36" xfId="0" applyFont="1" applyBorder="1" applyAlignment="1">
      <alignment horizontal="center" textRotation="90" wrapText="1"/>
    </xf>
    <xf numFmtId="0" fontId="9" fillId="24" borderId="25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0" fontId="13" fillId="24" borderId="13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1" fillId="24" borderId="21" xfId="0" applyFont="1" applyFill="1" applyBorder="1" applyAlignment="1">
      <alignment wrapText="1"/>
    </xf>
    <xf numFmtId="0" fontId="11" fillId="24" borderId="0" xfId="0" applyFont="1" applyFill="1" applyBorder="1" applyAlignment="1">
      <alignment wrapText="1"/>
    </xf>
    <xf numFmtId="0" fontId="8" fillId="24" borderId="21" xfId="0" applyFont="1" applyFill="1" applyBorder="1" applyAlignment="1">
      <alignment horizontal="center"/>
    </xf>
    <xf numFmtId="0" fontId="11" fillId="24" borderId="13" xfId="0" applyFont="1" applyFill="1" applyBorder="1" applyAlignment="1">
      <alignment wrapText="1"/>
    </xf>
    <xf numFmtId="0" fontId="8" fillId="24" borderId="10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textRotation="90" wrapText="1"/>
    </xf>
    <xf numFmtId="0" fontId="11" fillId="24" borderId="10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1" fontId="9" fillId="24" borderId="37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textRotation="90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textRotation="90" wrapText="1"/>
    </xf>
    <xf numFmtId="0" fontId="9" fillId="24" borderId="21" xfId="0" applyFont="1" applyFill="1" applyBorder="1" applyAlignment="1">
      <alignment horizontal="center" textRotation="90" wrapText="1"/>
    </xf>
    <xf numFmtId="0" fontId="7" fillId="24" borderId="10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8" fillId="24" borderId="35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9" fillId="0" borderId="38" xfId="0" applyFont="1" applyBorder="1" applyAlignment="1">
      <alignment horizontal="center" textRotation="90"/>
    </xf>
    <xf numFmtId="0" fontId="9" fillId="0" borderId="39" xfId="0" applyFont="1" applyBorder="1" applyAlignment="1">
      <alignment horizontal="center" textRotation="90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24" borderId="0" xfId="0" applyFont="1" applyFill="1" applyAlignment="1">
      <alignment horizontal="left"/>
    </xf>
    <xf numFmtId="1" fontId="9" fillId="0" borderId="31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0" fontId="9" fillId="24" borderId="35" xfId="0" applyFont="1" applyFill="1" applyBorder="1" applyAlignment="1">
      <alignment horizontal="center" textRotation="90"/>
    </xf>
    <xf numFmtId="1" fontId="2" fillId="0" borderId="4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9" fillId="24" borderId="37" xfId="0" applyFont="1" applyFill="1" applyBorder="1" applyAlignment="1">
      <alignment horizontal="center" textRotation="90"/>
    </xf>
    <xf numFmtId="0" fontId="9" fillId="24" borderId="21" xfId="0" applyFont="1" applyFill="1" applyBorder="1" applyAlignment="1">
      <alignment horizontal="center" textRotation="90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24" borderId="44" xfId="0" applyFont="1" applyFill="1" applyBorder="1" applyAlignment="1">
      <alignment horizontal="center" textRotation="90"/>
    </xf>
    <xf numFmtId="0" fontId="9" fillId="24" borderId="0" xfId="0" applyFont="1" applyFill="1" applyBorder="1" applyAlignment="1">
      <alignment horizontal="center" textRotation="90"/>
    </xf>
    <xf numFmtId="0" fontId="9" fillId="0" borderId="45" xfId="0" applyFont="1" applyBorder="1" applyAlignment="1">
      <alignment horizontal="center" wrapText="1"/>
    </xf>
    <xf numFmtId="0" fontId="9" fillId="0" borderId="37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9" fillId="0" borderId="35" xfId="0" applyFont="1" applyBorder="1" applyAlignment="1">
      <alignment horizontal="center" textRotation="90" wrapText="1"/>
    </xf>
    <xf numFmtId="0" fontId="9" fillId="0" borderId="46" xfId="0" applyFont="1" applyBorder="1" applyAlignment="1">
      <alignment horizontal="center" textRotation="90"/>
    </xf>
    <xf numFmtId="0" fontId="9" fillId="0" borderId="47" xfId="0" applyFont="1" applyBorder="1" applyAlignment="1">
      <alignment horizontal="center" textRotation="90"/>
    </xf>
    <xf numFmtId="0" fontId="9" fillId="0" borderId="37" xfId="0" applyFont="1" applyBorder="1" applyAlignment="1">
      <alignment horizontal="center" textRotation="90" wrapText="1"/>
    </xf>
    <xf numFmtId="0" fontId="9" fillId="0" borderId="35" xfId="0" applyFont="1" applyBorder="1" applyAlignment="1">
      <alignment horizontal="center" textRotation="90" wrapText="1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24" borderId="48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right"/>
    </xf>
    <xf numFmtId="1" fontId="2" fillId="0" borderId="49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209550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82350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4"/>
  <sheetViews>
    <sheetView zoomScale="50" zoomScaleNormal="50" zoomScaleSheetLayoutView="25" zoomScalePageLayoutView="0" workbookViewId="0" topLeftCell="A1">
      <selection activeCell="A24" sqref="A24"/>
    </sheetView>
  </sheetViews>
  <sheetFormatPr defaultColWidth="9.00390625" defaultRowHeight="12.75"/>
  <cols>
    <col min="1" max="1" width="24.375" style="2" customWidth="1"/>
    <col min="2" max="2" width="74.875" style="0" customWidth="1"/>
    <col min="3" max="3" width="26.00390625" style="0" customWidth="1"/>
    <col min="4" max="4" width="15.875" style="0" customWidth="1"/>
    <col min="5" max="5" width="21.125" style="0" customWidth="1"/>
    <col min="6" max="6" width="15.50390625" style="12" customWidth="1"/>
    <col min="7" max="7" width="32.125" style="0" customWidth="1"/>
    <col min="8" max="8" width="17.375" style="0" customWidth="1"/>
    <col min="9" max="9" width="15.375" style="0" customWidth="1"/>
    <col min="10" max="11" width="16.875" style="0" customWidth="1"/>
    <col min="12" max="12" width="14.125" style="0" customWidth="1"/>
    <col min="13" max="13" width="14.50390625" style="0" customWidth="1"/>
    <col min="14" max="14" width="10.125" style="0" customWidth="1"/>
    <col min="15" max="15" width="7.125" style="0" customWidth="1"/>
    <col min="16" max="16" width="6.375" style="0" customWidth="1"/>
    <col min="17" max="17" width="12.375" style="0" customWidth="1"/>
    <col min="18" max="18" width="8.875" style="0" customWidth="1"/>
    <col min="19" max="19" width="6.50390625" style="0" customWidth="1"/>
    <col min="20" max="20" width="6.875" style="0" customWidth="1"/>
    <col min="21" max="21" width="6.125" style="0" customWidth="1"/>
    <col min="22" max="22" width="5.625" style="0" hidden="1" customWidth="1"/>
    <col min="23" max="24" width="7.875" style="0" customWidth="1"/>
    <col min="25" max="25" width="8.375" style="0" customWidth="1"/>
    <col min="26" max="26" width="7.375" style="0" customWidth="1"/>
    <col min="27" max="27" width="7.00390625" style="0" customWidth="1"/>
    <col min="28" max="28" width="8.125" style="0" customWidth="1"/>
    <col min="29" max="29" width="12.875" style="0" customWidth="1"/>
  </cols>
  <sheetData>
    <row r="1" spans="1:27" ht="20.25">
      <c r="A1" s="229"/>
      <c r="B1" s="229"/>
      <c r="C1" s="229"/>
      <c r="D1" s="229"/>
      <c r="E1" s="229"/>
      <c r="F1" s="229"/>
      <c r="T1" s="3"/>
      <c r="U1" s="3"/>
      <c r="V1" s="3"/>
      <c r="W1" s="3"/>
      <c r="X1" s="3"/>
      <c r="Y1" s="3"/>
      <c r="Z1" s="3"/>
      <c r="AA1" s="3"/>
    </row>
    <row r="2" spans="1:27" ht="24.75" customHeight="1">
      <c r="A2" s="213">
        <v>3</v>
      </c>
      <c r="B2" s="23" t="s">
        <v>127</v>
      </c>
      <c r="C2" s="30" t="s">
        <v>100</v>
      </c>
      <c r="D2" s="30"/>
      <c r="E2" s="30"/>
      <c r="F2" s="30"/>
      <c r="G2" s="19"/>
      <c r="H2" s="19"/>
      <c r="I2" s="19"/>
      <c r="J2" s="19"/>
      <c r="K2" s="19"/>
      <c r="M2" s="221"/>
      <c r="N2" s="221"/>
      <c r="O2" s="221"/>
      <c r="P2" s="221"/>
      <c r="Q2" s="221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1"/>
      <c r="B3" s="11"/>
      <c r="C3" s="11"/>
      <c r="D3" s="11"/>
      <c r="E3" s="11"/>
      <c r="F3" s="18"/>
      <c r="T3" s="3"/>
      <c r="U3" s="3"/>
      <c r="V3" s="3"/>
      <c r="W3" s="3"/>
      <c r="X3" s="3"/>
      <c r="Y3" s="3"/>
      <c r="Z3" s="3"/>
      <c r="AA3" s="3"/>
    </row>
    <row r="4" spans="1:27" ht="49.5" customHeight="1" thickBot="1">
      <c r="A4" s="230" t="s">
        <v>20</v>
      </c>
      <c r="B4" s="232" t="s">
        <v>97</v>
      </c>
      <c r="C4" s="234" t="s">
        <v>21</v>
      </c>
      <c r="D4" s="236" t="s">
        <v>22</v>
      </c>
      <c r="E4" s="236"/>
      <c r="F4" s="236"/>
      <c r="G4" s="237"/>
      <c r="H4" s="225" t="s">
        <v>117</v>
      </c>
      <c r="I4" s="226"/>
      <c r="J4" s="226"/>
      <c r="K4" s="226"/>
      <c r="L4" s="226"/>
      <c r="M4" s="227"/>
      <c r="N4" s="15"/>
      <c r="O4" s="15"/>
      <c r="P4" s="15"/>
      <c r="Q4" s="15"/>
      <c r="R4" s="15"/>
      <c r="T4" s="3"/>
      <c r="U4" s="3"/>
      <c r="V4" s="3"/>
      <c r="W4" s="3"/>
      <c r="X4" s="3"/>
      <c r="Y4" s="3"/>
      <c r="Z4" s="3"/>
      <c r="AA4" s="3"/>
    </row>
    <row r="5" spans="1:27" ht="54" customHeight="1" thickBot="1">
      <c r="A5" s="231"/>
      <c r="B5" s="233"/>
      <c r="C5" s="235"/>
      <c r="D5" s="244" t="s">
        <v>23</v>
      </c>
      <c r="E5" s="241" t="s">
        <v>115</v>
      </c>
      <c r="F5" s="236" t="s">
        <v>24</v>
      </c>
      <c r="G5" s="240"/>
      <c r="H5" s="223" t="s">
        <v>14</v>
      </c>
      <c r="I5" s="224"/>
      <c r="J5" s="223" t="s">
        <v>15</v>
      </c>
      <c r="K5" s="224"/>
      <c r="L5" s="223" t="s">
        <v>16</v>
      </c>
      <c r="M5" s="228"/>
      <c r="T5" s="3"/>
      <c r="U5" s="3"/>
      <c r="V5" s="3"/>
      <c r="W5" s="3"/>
      <c r="X5" s="3"/>
      <c r="Y5" s="3"/>
      <c r="Z5" s="3"/>
      <c r="AA5" s="3"/>
    </row>
    <row r="6" spans="1:27" ht="45" customHeight="1" thickBot="1">
      <c r="A6" s="231"/>
      <c r="B6" s="233"/>
      <c r="C6" s="235"/>
      <c r="D6" s="245"/>
      <c r="E6" s="242"/>
      <c r="F6" s="238" t="s">
        <v>25</v>
      </c>
      <c r="G6" s="246" t="s">
        <v>116</v>
      </c>
      <c r="H6" s="14" t="s">
        <v>26</v>
      </c>
      <c r="I6" s="24" t="s">
        <v>29</v>
      </c>
      <c r="J6" s="24" t="s">
        <v>31</v>
      </c>
      <c r="K6" s="24" t="s">
        <v>33</v>
      </c>
      <c r="L6" s="160" t="s">
        <v>34</v>
      </c>
      <c r="M6" s="112" t="s">
        <v>35</v>
      </c>
      <c r="T6" s="3"/>
      <c r="U6" s="3"/>
      <c r="V6" s="3"/>
      <c r="W6" s="3"/>
      <c r="X6" s="3"/>
      <c r="Y6" s="3"/>
      <c r="Z6" s="3"/>
      <c r="AA6" s="3"/>
    </row>
    <row r="7" spans="1:27" ht="224.25" customHeight="1" thickBot="1">
      <c r="A7" s="231"/>
      <c r="B7" s="233"/>
      <c r="C7" s="235"/>
      <c r="D7" s="245"/>
      <c r="E7" s="243"/>
      <c r="F7" s="239"/>
      <c r="G7" s="247"/>
      <c r="H7" s="170" t="s">
        <v>27</v>
      </c>
      <c r="I7" s="170" t="s">
        <v>113</v>
      </c>
      <c r="J7" s="170" t="s">
        <v>27</v>
      </c>
      <c r="K7" s="75" t="s">
        <v>28</v>
      </c>
      <c r="L7" s="171" t="s">
        <v>114</v>
      </c>
      <c r="M7" s="170" t="s">
        <v>30</v>
      </c>
      <c r="O7" s="1"/>
      <c r="P7" s="1"/>
      <c r="Q7" s="222"/>
      <c r="R7" s="222"/>
      <c r="S7" s="222"/>
      <c r="T7" s="222"/>
      <c r="U7" s="222"/>
      <c r="V7" s="3"/>
      <c r="W7" s="3"/>
      <c r="X7" s="3"/>
      <c r="Y7" s="3"/>
      <c r="Z7" s="3"/>
      <c r="AA7" s="3"/>
    </row>
    <row r="8" spans="1:27" s="19" customFormat="1" ht="27" thickBot="1">
      <c r="A8" s="31">
        <v>1</v>
      </c>
      <c r="B8" s="37">
        <v>2</v>
      </c>
      <c r="C8" s="39">
        <v>3</v>
      </c>
      <c r="D8" s="41">
        <v>4</v>
      </c>
      <c r="E8" s="45">
        <v>5</v>
      </c>
      <c r="F8" s="49">
        <v>6</v>
      </c>
      <c r="G8" s="14">
        <v>7</v>
      </c>
      <c r="H8" s="14">
        <v>8</v>
      </c>
      <c r="I8" s="14">
        <v>9</v>
      </c>
      <c r="J8" s="28">
        <v>10</v>
      </c>
      <c r="K8" s="14">
        <v>11</v>
      </c>
      <c r="L8" s="14">
        <v>12</v>
      </c>
      <c r="M8" s="14">
        <v>13</v>
      </c>
      <c r="O8" s="20"/>
      <c r="P8" s="20"/>
      <c r="Q8" s="22"/>
      <c r="R8" s="22"/>
      <c r="S8" s="22"/>
      <c r="T8" s="22"/>
      <c r="U8" s="22"/>
      <c r="V8" s="21"/>
      <c r="W8" s="21"/>
      <c r="X8" s="21"/>
      <c r="Y8" s="21"/>
      <c r="Z8" s="21"/>
      <c r="AA8" s="21"/>
    </row>
    <row r="9" spans="1:27" ht="42" customHeight="1" thickBot="1">
      <c r="A9" s="196" t="s">
        <v>36</v>
      </c>
      <c r="B9" s="197" t="s">
        <v>89</v>
      </c>
      <c r="C9" s="176" t="s">
        <v>125</v>
      </c>
      <c r="D9" s="198">
        <f>SUM(E9:F9)</f>
        <v>2573</v>
      </c>
      <c r="E9" s="191">
        <f>E10+E20</f>
        <v>872</v>
      </c>
      <c r="F9" s="67">
        <v>1701</v>
      </c>
      <c r="G9" s="68">
        <f>SUM(G10+G20)</f>
        <v>996</v>
      </c>
      <c r="H9" s="68">
        <f>SUM(H10+H20)</f>
        <v>395</v>
      </c>
      <c r="I9" s="199">
        <f>SUM(I10+I20)</f>
        <v>552</v>
      </c>
      <c r="J9" s="68">
        <f>SUM(J10+J20)</f>
        <v>384</v>
      </c>
      <c r="K9" s="68">
        <v>370</v>
      </c>
      <c r="L9" s="200"/>
      <c r="M9" s="201"/>
      <c r="O9" s="1"/>
      <c r="P9" s="1"/>
      <c r="Q9" s="13"/>
      <c r="R9" s="13"/>
      <c r="S9" s="13"/>
      <c r="T9" s="13"/>
      <c r="U9" s="13"/>
      <c r="V9" s="3"/>
      <c r="W9" s="3"/>
      <c r="X9" s="3"/>
      <c r="Y9" s="3"/>
      <c r="Z9" s="3"/>
      <c r="AA9" s="3"/>
    </row>
    <row r="10" spans="1:27" ht="45" customHeight="1" thickBot="1">
      <c r="A10" s="202" t="s">
        <v>37</v>
      </c>
      <c r="B10" s="203" t="s">
        <v>91</v>
      </c>
      <c r="C10" s="176" t="s">
        <v>124</v>
      </c>
      <c r="D10" s="183">
        <f>SUM(E10:F10)</f>
        <v>1677</v>
      </c>
      <c r="E10" s="177">
        <f aca="true" t="shared" si="0" ref="E10:J10">SUM(E11:E19)</f>
        <v>573</v>
      </c>
      <c r="F10" s="74">
        <v>1104</v>
      </c>
      <c r="G10" s="77">
        <f t="shared" si="0"/>
        <v>691</v>
      </c>
      <c r="H10" s="77">
        <f t="shared" si="0"/>
        <v>241</v>
      </c>
      <c r="I10" s="76">
        <f t="shared" si="0"/>
        <v>392</v>
      </c>
      <c r="J10" s="77">
        <f t="shared" si="0"/>
        <v>239</v>
      </c>
      <c r="K10" s="77">
        <v>232</v>
      </c>
      <c r="L10" s="195"/>
      <c r="M10" s="184"/>
      <c r="O10" s="1"/>
      <c r="P10" s="1"/>
      <c r="Q10" s="13"/>
      <c r="R10" s="13"/>
      <c r="S10" s="13"/>
      <c r="T10" s="13"/>
      <c r="U10" s="13"/>
      <c r="V10" s="3"/>
      <c r="W10" s="3"/>
      <c r="X10" s="3"/>
      <c r="Y10" s="3"/>
      <c r="Z10" s="3"/>
      <c r="AA10" s="3"/>
    </row>
    <row r="11" spans="1:27" ht="24" customHeight="1">
      <c r="A11" s="69" t="s">
        <v>40</v>
      </c>
      <c r="B11" s="70" t="s">
        <v>10</v>
      </c>
      <c r="C11" s="155" t="s">
        <v>101</v>
      </c>
      <c r="D11" s="92">
        <f>SUM(E11:F11)</f>
        <v>117</v>
      </c>
      <c r="E11" s="93">
        <v>39</v>
      </c>
      <c r="F11" s="71">
        <f>H11+I11+J11+K11</f>
        <v>78</v>
      </c>
      <c r="G11" s="53">
        <v>39</v>
      </c>
      <c r="H11" s="53">
        <v>17</v>
      </c>
      <c r="I11" s="58">
        <v>21</v>
      </c>
      <c r="J11" s="53">
        <v>20</v>
      </c>
      <c r="K11" s="53">
        <v>20</v>
      </c>
      <c r="L11" s="66"/>
      <c r="M11" s="62"/>
      <c r="O11" s="1"/>
      <c r="P11" s="1"/>
      <c r="Q11" s="13"/>
      <c r="R11" s="13"/>
      <c r="S11" s="13"/>
      <c r="T11" s="13"/>
      <c r="U11" s="13"/>
      <c r="V11" s="3"/>
      <c r="W11" s="3"/>
      <c r="X11" s="3"/>
      <c r="Y11" s="3"/>
      <c r="Z11" s="3"/>
      <c r="AA11" s="3"/>
    </row>
    <row r="12" spans="1:27" ht="24" customHeight="1">
      <c r="A12" s="34" t="s">
        <v>41</v>
      </c>
      <c r="B12" s="32" t="s">
        <v>9</v>
      </c>
      <c r="C12" s="155" t="s">
        <v>102</v>
      </c>
      <c r="D12" s="29">
        <f>SUM(E12:F12)</f>
        <v>293</v>
      </c>
      <c r="E12" s="47">
        <v>98</v>
      </c>
      <c r="F12" s="44">
        <f>H12+I12+J12+K12</f>
        <v>195</v>
      </c>
      <c r="G12" s="53">
        <v>98</v>
      </c>
      <c r="H12" s="52">
        <v>48</v>
      </c>
      <c r="I12" s="57">
        <v>52</v>
      </c>
      <c r="J12" s="52">
        <v>55</v>
      </c>
      <c r="K12" s="52">
        <v>40</v>
      </c>
      <c r="L12" s="65"/>
      <c r="M12" s="63"/>
      <c r="O12" s="1"/>
      <c r="P12" s="1"/>
      <c r="Q12" s="13"/>
      <c r="R12" s="13"/>
      <c r="S12" s="13"/>
      <c r="T12" s="13"/>
      <c r="U12" s="13"/>
      <c r="V12" s="3"/>
      <c r="W12" s="3"/>
      <c r="X12" s="3"/>
      <c r="Y12" s="3"/>
      <c r="Z12" s="3"/>
      <c r="AA12" s="3"/>
    </row>
    <row r="13" spans="1:27" ht="30" customHeight="1">
      <c r="A13" s="34" t="s">
        <v>42</v>
      </c>
      <c r="B13" s="32" t="s">
        <v>1</v>
      </c>
      <c r="C13" s="155" t="s">
        <v>102</v>
      </c>
      <c r="D13" s="29">
        <f aca="true" t="shared" si="1" ref="D13:D19">F13+E13</f>
        <v>234</v>
      </c>
      <c r="E13" s="47">
        <v>78</v>
      </c>
      <c r="F13" s="44">
        <f>H13+I13+J13+K13</f>
        <v>156</v>
      </c>
      <c r="G13" s="52">
        <v>150</v>
      </c>
      <c r="H13" s="52">
        <v>34</v>
      </c>
      <c r="I13" s="57">
        <v>67</v>
      </c>
      <c r="J13" s="52">
        <v>20</v>
      </c>
      <c r="K13" s="52">
        <v>35</v>
      </c>
      <c r="L13" s="65"/>
      <c r="M13" s="63"/>
      <c r="O13" s="1"/>
      <c r="P13" s="1"/>
      <c r="Q13" s="13"/>
      <c r="R13" s="13"/>
      <c r="S13" s="13"/>
      <c r="T13" s="13"/>
      <c r="U13" s="13"/>
      <c r="V13" s="3"/>
      <c r="W13" s="3"/>
      <c r="X13" s="3"/>
      <c r="Y13" s="3"/>
      <c r="Z13" s="3"/>
      <c r="AA13" s="3"/>
    </row>
    <row r="14" spans="1:27" ht="39.75" customHeight="1">
      <c r="A14" s="34" t="s">
        <v>43</v>
      </c>
      <c r="B14" s="32" t="s">
        <v>0</v>
      </c>
      <c r="C14" s="155" t="s">
        <v>102</v>
      </c>
      <c r="D14" s="29">
        <f t="shared" si="1"/>
        <v>176</v>
      </c>
      <c r="E14" s="47">
        <v>59</v>
      </c>
      <c r="F14" s="44">
        <f>H14+I14+J14+K14</f>
        <v>117</v>
      </c>
      <c r="G14" s="52">
        <v>40</v>
      </c>
      <c r="H14" s="52">
        <v>34</v>
      </c>
      <c r="I14" s="57">
        <v>40</v>
      </c>
      <c r="J14" s="52">
        <v>20</v>
      </c>
      <c r="K14" s="52">
        <v>23</v>
      </c>
      <c r="L14" s="65"/>
      <c r="M14" s="63"/>
      <c r="O14" s="1"/>
      <c r="P14" s="1"/>
      <c r="Q14" s="13"/>
      <c r="R14" s="13"/>
      <c r="S14" s="13"/>
      <c r="T14" s="13"/>
      <c r="U14" s="13"/>
      <c r="V14" s="3"/>
      <c r="W14" s="3"/>
      <c r="X14" s="3"/>
      <c r="Y14" s="3"/>
      <c r="Z14" s="3"/>
      <c r="AA14" s="3"/>
    </row>
    <row r="15" spans="1:27" ht="48.75" customHeight="1">
      <c r="A15" s="34" t="s">
        <v>44</v>
      </c>
      <c r="B15" s="33" t="s">
        <v>39</v>
      </c>
      <c r="C15" s="155" t="s">
        <v>102</v>
      </c>
      <c r="D15" s="29">
        <f t="shared" si="1"/>
        <v>234</v>
      </c>
      <c r="E15" s="47">
        <v>78</v>
      </c>
      <c r="F15" s="44">
        <f>H15+I15+J15+K15</f>
        <v>156</v>
      </c>
      <c r="G15" s="52">
        <v>46</v>
      </c>
      <c r="H15" s="52">
        <v>40</v>
      </c>
      <c r="I15" s="57">
        <v>50</v>
      </c>
      <c r="J15" s="52">
        <v>33</v>
      </c>
      <c r="K15" s="52">
        <v>33</v>
      </c>
      <c r="L15" s="65"/>
      <c r="M15" s="63"/>
      <c r="O15" s="1"/>
      <c r="P15" s="1"/>
      <c r="Q15" s="13"/>
      <c r="R15" s="13"/>
      <c r="S15" s="13"/>
      <c r="T15" s="13"/>
      <c r="U15" s="13"/>
      <c r="V15" s="3"/>
      <c r="W15" s="3"/>
      <c r="X15" s="3"/>
      <c r="Y15" s="3"/>
      <c r="Z15" s="3"/>
      <c r="AA15" s="3"/>
    </row>
    <row r="16" spans="1:27" ht="22.5" customHeight="1">
      <c r="A16" s="34" t="s">
        <v>45</v>
      </c>
      <c r="B16" s="32" t="s">
        <v>4</v>
      </c>
      <c r="C16" s="155" t="s">
        <v>103</v>
      </c>
      <c r="D16" s="29">
        <f t="shared" si="1"/>
        <v>117</v>
      </c>
      <c r="E16" s="47">
        <v>39</v>
      </c>
      <c r="F16" s="44">
        <f>I16+J16+K16</f>
        <v>78</v>
      </c>
      <c r="G16" s="52">
        <v>38</v>
      </c>
      <c r="H16" s="52"/>
      <c r="I16" s="57">
        <v>38</v>
      </c>
      <c r="J16" s="52">
        <v>20</v>
      </c>
      <c r="K16" s="52">
        <v>20</v>
      </c>
      <c r="L16" s="65"/>
      <c r="M16" s="63"/>
      <c r="O16" s="1"/>
      <c r="P16" s="1"/>
      <c r="Q16" s="13"/>
      <c r="R16" s="13"/>
      <c r="S16" s="13"/>
      <c r="T16" s="13"/>
      <c r="U16" s="13"/>
      <c r="V16" s="3"/>
      <c r="W16" s="3"/>
      <c r="X16" s="3"/>
      <c r="Y16" s="3"/>
      <c r="Z16" s="3"/>
      <c r="AA16" s="3"/>
    </row>
    <row r="17" spans="1:27" ht="26.25" customHeight="1">
      <c r="A17" s="34" t="s">
        <v>46</v>
      </c>
      <c r="B17" s="32" t="s">
        <v>11</v>
      </c>
      <c r="C17" s="155" t="s">
        <v>103</v>
      </c>
      <c r="D17" s="29">
        <f t="shared" si="1"/>
        <v>117</v>
      </c>
      <c r="E17" s="47">
        <v>39</v>
      </c>
      <c r="F17" s="44">
        <f>I17+J17+K17</f>
        <v>78</v>
      </c>
      <c r="G17" s="52">
        <v>30</v>
      </c>
      <c r="H17" s="52"/>
      <c r="I17" s="57">
        <v>38</v>
      </c>
      <c r="J17" s="52">
        <v>20</v>
      </c>
      <c r="K17" s="52">
        <v>20</v>
      </c>
      <c r="L17" s="65"/>
      <c r="M17" s="63"/>
      <c r="O17" s="1"/>
      <c r="P17" s="1"/>
      <c r="Q17" s="13"/>
      <c r="R17" s="13"/>
      <c r="S17" s="13"/>
      <c r="T17" s="13"/>
      <c r="U17" s="13"/>
      <c r="V17" s="3"/>
      <c r="W17" s="3"/>
      <c r="X17" s="3"/>
      <c r="Y17" s="3"/>
      <c r="Z17" s="3"/>
      <c r="AA17" s="3"/>
    </row>
    <row r="18" spans="1:27" ht="30" customHeight="1">
      <c r="A18" s="34" t="s">
        <v>47</v>
      </c>
      <c r="B18" s="32" t="s">
        <v>2</v>
      </c>
      <c r="C18" s="162" t="s">
        <v>104</v>
      </c>
      <c r="D18" s="29">
        <v>324</v>
      </c>
      <c r="E18" s="47">
        <v>108</v>
      </c>
      <c r="F18" s="44">
        <v>216</v>
      </c>
      <c r="G18" s="52">
        <v>210</v>
      </c>
      <c r="H18" s="52">
        <v>51</v>
      </c>
      <c r="I18" s="57">
        <v>63</v>
      </c>
      <c r="J18" s="52">
        <v>51</v>
      </c>
      <c r="K18" s="52">
        <v>51</v>
      </c>
      <c r="L18" s="65"/>
      <c r="M18" s="63"/>
      <c r="O18" s="1"/>
      <c r="P18" s="1"/>
      <c r="Q18" s="13"/>
      <c r="R18" s="13"/>
      <c r="S18" s="13"/>
      <c r="T18" s="13"/>
      <c r="U18" s="13"/>
      <c r="V18" s="3"/>
      <c r="W18" s="3"/>
      <c r="X18" s="3"/>
      <c r="Y18" s="3"/>
      <c r="Z18" s="3"/>
      <c r="AA18" s="3"/>
    </row>
    <row r="19" spans="1:27" ht="57" customHeight="1" thickBot="1">
      <c r="A19" s="78" t="s">
        <v>48</v>
      </c>
      <c r="B19" s="79" t="s">
        <v>38</v>
      </c>
      <c r="C19" s="162" t="s">
        <v>103</v>
      </c>
      <c r="D19" s="122">
        <f t="shared" si="1"/>
        <v>105</v>
      </c>
      <c r="E19" s="117">
        <v>35</v>
      </c>
      <c r="F19" s="83">
        <f>H19+I19+K19</f>
        <v>70</v>
      </c>
      <c r="G19" s="84">
        <v>40</v>
      </c>
      <c r="H19" s="84">
        <v>17</v>
      </c>
      <c r="I19" s="85">
        <v>23</v>
      </c>
      <c r="J19" s="84"/>
      <c r="K19" s="84">
        <v>30</v>
      </c>
      <c r="L19" s="87"/>
      <c r="M19" s="86"/>
      <c r="O19" s="1"/>
      <c r="P19" s="1"/>
      <c r="Q19" s="13"/>
      <c r="R19" s="13"/>
      <c r="S19" s="13"/>
      <c r="T19" s="13"/>
      <c r="U19" s="13"/>
      <c r="V19" s="3"/>
      <c r="W19" s="3"/>
      <c r="X19" s="3"/>
      <c r="Y19" s="3"/>
      <c r="Z19" s="3"/>
      <c r="AA19" s="3"/>
    </row>
    <row r="20" spans="1:27" ht="49.5" customHeight="1" thickBot="1">
      <c r="A20" s="193" t="s">
        <v>93</v>
      </c>
      <c r="B20" s="194" t="s">
        <v>92</v>
      </c>
      <c r="C20" s="176" t="s">
        <v>105</v>
      </c>
      <c r="D20" s="183">
        <f>SUM(D21:D24)</f>
        <v>856</v>
      </c>
      <c r="E20" s="177">
        <f>SUM(E21:E24)</f>
        <v>299</v>
      </c>
      <c r="F20" s="74">
        <f>SUM(F21:F23)</f>
        <v>557</v>
      </c>
      <c r="G20" s="77">
        <f>SUM(G21:G24)</f>
        <v>305</v>
      </c>
      <c r="H20" s="77">
        <f>H21+H22+H23</f>
        <v>154</v>
      </c>
      <c r="I20" s="76">
        <f>I21+I22+I23</f>
        <v>160</v>
      </c>
      <c r="J20" s="77">
        <f>SUM(J21:J24)</f>
        <v>145</v>
      </c>
      <c r="K20" s="77">
        <v>98</v>
      </c>
      <c r="L20" s="195"/>
      <c r="M20" s="184"/>
      <c r="O20" s="1"/>
      <c r="P20" s="1"/>
      <c r="Q20" s="13"/>
      <c r="R20" s="13"/>
      <c r="S20" s="13"/>
      <c r="T20" s="13"/>
      <c r="U20" s="13"/>
      <c r="V20" s="3"/>
      <c r="W20" s="3"/>
      <c r="X20" s="3"/>
      <c r="Y20" s="3"/>
      <c r="Z20" s="3"/>
      <c r="AA20" s="3"/>
    </row>
    <row r="21" spans="1:27" ht="33" customHeight="1">
      <c r="A21" s="69" t="s">
        <v>94</v>
      </c>
      <c r="B21" s="70" t="s">
        <v>3</v>
      </c>
      <c r="C21" s="155" t="s">
        <v>101</v>
      </c>
      <c r="D21" s="92">
        <f>F21+E21</f>
        <v>443</v>
      </c>
      <c r="E21" s="93">
        <v>148</v>
      </c>
      <c r="F21" s="71">
        <f>H21+I21+J21+K21</f>
        <v>295</v>
      </c>
      <c r="G21" s="53">
        <v>145</v>
      </c>
      <c r="H21" s="53">
        <v>80</v>
      </c>
      <c r="I21" s="58">
        <v>70</v>
      </c>
      <c r="J21" s="53">
        <v>75</v>
      </c>
      <c r="K21" s="53">
        <v>70</v>
      </c>
      <c r="L21" s="66"/>
      <c r="M21" s="62"/>
      <c r="O21" s="1"/>
      <c r="P21" s="1"/>
      <c r="Q21" s="13"/>
      <c r="R21" s="13"/>
      <c r="S21" s="13"/>
      <c r="T21" s="13"/>
      <c r="U21" s="13"/>
      <c r="V21" s="3"/>
      <c r="W21" s="3"/>
      <c r="X21" s="3"/>
      <c r="Y21" s="3"/>
      <c r="Z21" s="3"/>
      <c r="AA21" s="3"/>
    </row>
    <row r="22" spans="1:27" ht="34.5" customHeight="1">
      <c r="A22" s="34" t="s">
        <v>95</v>
      </c>
      <c r="B22" s="32" t="s">
        <v>13</v>
      </c>
      <c r="C22" s="155" t="s">
        <v>101</v>
      </c>
      <c r="D22" s="29">
        <f>F22+E22</f>
        <v>258</v>
      </c>
      <c r="E22" s="47">
        <v>86</v>
      </c>
      <c r="F22" s="44">
        <f>H22+I22+J22+K22</f>
        <v>172</v>
      </c>
      <c r="G22" s="52">
        <v>80</v>
      </c>
      <c r="H22" s="52">
        <v>54</v>
      </c>
      <c r="I22" s="57">
        <v>60</v>
      </c>
      <c r="J22" s="52">
        <v>30</v>
      </c>
      <c r="K22" s="52">
        <v>28</v>
      </c>
      <c r="L22" s="65"/>
      <c r="M22" s="63"/>
      <c r="O22" s="1"/>
      <c r="P22" s="1"/>
      <c r="Q22" s="13"/>
      <c r="R22" s="13"/>
      <c r="S22" s="13"/>
      <c r="T22" s="13"/>
      <c r="U22" s="13"/>
      <c r="V22" s="3"/>
      <c r="W22" s="3"/>
      <c r="X22" s="3"/>
      <c r="Y22" s="3"/>
      <c r="Z22" s="3"/>
      <c r="AA22" s="3"/>
    </row>
    <row r="23" spans="1:27" ht="36.75" customHeight="1">
      <c r="A23" s="34" t="s">
        <v>96</v>
      </c>
      <c r="B23" s="32" t="s">
        <v>12</v>
      </c>
      <c r="C23" s="155" t="s">
        <v>102</v>
      </c>
      <c r="D23" s="29">
        <f>F23+E23</f>
        <v>155</v>
      </c>
      <c r="E23" s="47">
        <v>65</v>
      </c>
      <c r="F23" s="44">
        <f>H23+I23+J23+K23</f>
        <v>90</v>
      </c>
      <c r="G23" s="52">
        <v>80</v>
      </c>
      <c r="H23" s="52">
        <v>20</v>
      </c>
      <c r="I23" s="57">
        <v>30</v>
      </c>
      <c r="J23" s="52">
        <v>40</v>
      </c>
      <c r="K23" s="52"/>
      <c r="L23" s="65"/>
      <c r="M23" s="63"/>
      <c r="O23" s="1"/>
      <c r="P23" s="1"/>
      <c r="Q23" s="13"/>
      <c r="R23" s="13"/>
      <c r="S23" s="13"/>
      <c r="T23" s="13"/>
      <c r="U23" s="13"/>
      <c r="V23" s="3"/>
      <c r="W23" s="3"/>
      <c r="X23" s="3"/>
      <c r="Y23" s="3"/>
      <c r="Z23" s="3"/>
      <c r="AA23" s="3"/>
    </row>
    <row r="24" spans="1:27" ht="36.75" customHeight="1" thickBot="1">
      <c r="A24" s="78"/>
      <c r="B24" s="88"/>
      <c r="C24" s="80"/>
      <c r="D24" s="122"/>
      <c r="E24" s="117"/>
      <c r="F24" s="83"/>
      <c r="G24" s="89"/>
      <c r="H24" s="84"/>
      <c r="I24" s="85"/>
      <c r="J24" s="86"/>
      <c r="K24" s="86"/>
      <c r="L24" s="87"/>
      <c r="M24" s="86"/>
      <c r="O24" s="1"/>
      <c r="P24" s="1"/>
      <c r="Q24" s="13"/>
      <c r="R24" s="13"/>
      <c r="S24" s="13"/>
      <c r="T24" s="13"/>
      <c r="U24" s="13"/>
      <c r="V24" s="3"/>
      <c r="W24" s="3"/>
      <c r="X24" s="3"/>
      <c r="Y24" s="3"/>
      <c r="Z24" s="3"/>
      <c r="AA24" s="3"/>
    </row>
    <row r="25" spans="1:27" ht="42.75" customHeight="1" thickBot="1">
      <c r="A25" s="174" t="s">
        <v>52</v>
      </c>
      <c r="B25" s="181" t="s">
        <v>53</v>
      </c>
      <c r="C25" s="176" t="s">
        <v>108</v>
      </c>
      <c r="D25" s="183">
        <f>SUM(D26:D29)</f>
        <v>309</v>
      </c>
      <c r="E25" s="177">
        <f>SUM(E26:E29)</f>
        <v>103</v>
      </c>
      <c r="F25" s="95">
        <f>SUM(F26:F29)</f>
        <v>206</v>
      </c>
      <c r="G25" s="77">
        <f>SUM(G26:G29)</f>
        <v>104</v>
      </c>
      <c r="H25" s="77">
        <f>SUM(H26:H29)</f>
        <v>50</v>
      </c>
      <c r="I25" s="76">
        <f>I26+I27+I28+I29</f>
        <v>50</v>
      </c>
      <c r="J25" s="77">
        <f>SUM(J26:J29)</f>
        <v>20</v>
      </c>
      <c r="K25" s="77">
        <f>SUM(K26+K27+K28+K29)</f>
        <v>34</v>
      </c>
      <c r="L25" s="76">
        <f>SUM(L26:L30)</f>
        <v>52</v>
      </c>
      <c r="M25" s="184"/>
      <c r="O25" s="1"/>
      <c r="P25" s="1"/>
      <c r="Q25" s="13"/>
      <c r="R25" s="13"/>
      <c r="S25" s="13"/>
      <c r="T25" s="13"/>
      <c r="U25" s="13"/>
      <c r="V25" s="3"/>
      <c r="W25" s="3"/>
      <c r="X25" s="3"/>
      <c r="Y25" s="3"/>
      <c r="Z25" s="3"/>
      <c r="AA25" s="3"/>
    </row>
    <row r="26" spans="1:27" ht="38.25" customHeight="1">
      <c r="A26" s="149" t="s">
        <v>54</v>
      </c>
      <c r="B26" s="91" t="s">
        <v>5</v>
      </c>
      <c r="C26" s="155" t="s">
        <v>103</v>
      </c>
      <c r="D26" s="152">
        <f>SUM(E26:F26)</f>
        <v>111</v>
      </c>
      <c r="E26" s="93">
        <v>37</v>
      </c>
      <c r="F26" s="94">
        <v>74</v>
      </c>
      <c r="G26" s="53">
        <v>38</v>
      </c>
      <c r="H26" s="53"/>
      <c r="I26" s="58"/>
      <c r="J26" s="53">
        <v>20</v>
      </c>
      <c r="K26" s="53">
        <v>34</v>
      </c>
      <c r="L26" s="64">
        <v>20</v>
      </c>
      <c r="M26" s="62"/>
      <c r="O26" s="1"/>
      <c r="P26" s="1"/>
      <c r="Q26" s="13"/>
      <c r="R26" s="13"/>
      <c r="S26" s="13"/>
      <c r="T26" s="13"/>
      <c r="U26" s="13"/>
      <c r="V26" s="3"/>
      <c r="W26" s="3"/>
      <c r="X26" s="3"/>
      <c r="Y26" s="3"/>
      <c r="Z26" s="3"/>
      <c r="AA26" s="3"/>
    </row>
    <row r="27" spans="1:27" ht="34.5" customHeight="1">
      <c r="A27" s="150" t="s">
        <v>55</v>
      </c>
      <c r="B27" s="38" t="s">
        <v>7</v>
      </c>
      <c r="C27" s="155" t="s">
        <v>106</v>
      </c>
      <c r="D27" s="153">
        <f>SUM(E27:F27)</f>
        <v>69</v>
      </c>
      <c r="E27" s="47">
        <v>23</v>
      </c>
      <c r="F27" s="50">
        <f>H27+I27</f>
        <v>46</v>
      </c>
      <c r="G27" s="52">
        <v>23</v>
      </c>
      <c r="H27" s="52">
        <v>22</v>
      </c>
      <c r="I27" s="57">
        <v>24</v>
      </c>
      <c r="J27" s="54"/>
      <c r="K27" s="54"/>
      <c r="L27" s="65"/>
      <c r="M27" s="63"/>
      <c r="O27" s="1"/>
      <c r="P27" s="1"/>
      <c r="Q27" s="13"/>
      <c r="R27" s="13"/>
      <c r="S27" s="13"/>
      <c r="T27" s="13"/>
      <c r="U27" s="13"/>
      <c r="V27" s="3"/>
      <c r="W27" s="3"/>
      <c r="X27" s="3"/>
      <c r="Y27" s="3"/>
      <c r="Z27" s="3"/>
      <c r="AA27" s="3"/>
    </row>
    <row r="28" spans="1:27" ht="27.75" customHeight="1">
      <c r="A28" s="150" t="s">
        <v>56</v>
      </c>
      <c r="B28" s="38" t="s">
        <v>6</v>
      </c>
      <c r="C28" s="155" t="s">
        <v>106</v>
      </c>
      <c r="D28" s="29">
        <f>SUM(E28:F28)</f>
        <v>81</v>
      </c>
      <c r="E28" s="47">
        <v>27</v>
      </c>
      <c r="F28" s="51">
        <v>54</v>
      </c>
      <c r="G28" s="52">
        <v>27</v>
      </c>
      <c r="H28" s="52">
        <v>28</v>
      </c>
      <c r="I28" s="57">
        <v>26</v>
      </c>
      <c r="J28" s="60"/>
      <c r="K28" s="60"/>
      <c r="L28" s="59"/>
      <c r="M28" s="55"/>
      <c r="T28" s="3"/>
      <c r="U28" s="3"/>
      <c r="V28" s="3"/>
      <c r="W28" s="3"/>
      <c r="X28" s="3"/>
      <c r="Y28" s="3"/>
      <c r="Z28" s="3"/>
      <c r="AA28" s="3"/>
    </row>
    <row r="29" spans="1:27" ht="36.75" customHeight="1">
      <c r="A29" s="150" t="s">
        <v>57</v>
      </c>
      <c r="B29" s="38" t="s">
        <v>90</v>
      </c>
      <c r="C29" s="156" t="s">
        <v>107</v>
      </c>
      <c r="D29" s="153">
        <f>F29+E29</f>
        <v>48</v>
      </c>
      <c r="E29" s="47">
        <v>16</v>
      </c>
      <c r="F29" s="50">
        <f>L29</f>
        <v>32</v>
      </c>
      <c r="G29" s="47">
        <v>16</v>
      </c>
      <c r="H29" s="60"/>
      <c r="I29" s="61"/>
      <c r="J29" s="60"/>
      <c r="K29" s="47"/>
      <c r="L29" s="29">
        <v>32</v>
      </c>
      <c r="M29" s="55"/>
      <c r="T29" s="3"/>
      <c r="U29" s="3"/>
      <c r="V29" s="3"/>
      <c r="W29" s="3"/>
      <c r="X29" s="3"/>
      <c r="Y29" s="3"/>
      <c r="Z29" s="3"/>
      <c r="AA29" s="3"/>
    </row>
    <row r="30" spans="1:27" ht="28.5" customHeight="1" thickBot="1">
      <c r="A30" s="96"/>
      <c r="B30" s="97"/>
      <c r="C30" s="154"/>
      <c r="D30" s="99"/>
      <c r="E30" s="98" t="s">
        <v>19</v>
      </c>
      <c r="F30" s="100"/>
      <c r="G30" s="101"/>
      <c r="H30" s="101"/>
      <c r="I30" s="102"/>
      <c r="J30" s="103"/>
      <c r="K30" s="103"/>
      <c r="L30" s="102"/>
      <c r="M30" s="101"/>
      <c r="T30" s="3"/>
      <c r="U30" s="3"/>
      <c r="V30" s="3"/>
      <c r="W30" s="3"/>
      <c r="X30" s="3"/>
      <c r="Y30" s="3"/>
      <c r="Z30" s="3"/>
      <c r="AA30" s="3"/>
    </row>
    <row r="31" spans="1:27" ht="28.5" customHeight="1" thickBot="1">
      <c r="A31" s="174" t="s">
        <v>49</v>
      </c>
      <c r="B31" s="175" t="s">
        <v>58</v>
      </c>
      <c r="C31" s="176" t="s">
        <v>123</v>
      </c>
      <c r="D31" s="125">
        <f aca="true" t="shared" si="2" ref="D31:M31">D32</f>
        <v>1177</v>
      </c>
      <c r="E31" s="177">
        <f t="shared" si="2"/>
        <v>392</v>
      </c>
      <c r="F31" s="125">
        <v>825</v>
      </c>
      <c r="G31" s="104">
        <f t="shared" si="2"/>
        <v>393</v>
      </c>
      <c r="H31" s="104">
        <f t="shared" si="2"/>
        <v>101</v>
      </c>
      <c r="I31" s="74">
        <f t="shared" si="2"/>
        <v>106</v>
      </c>
      <c r="J31" s="104">
        <f t="shared" si="2"/>
        <v>178</v>
      </c>
      <c r="K31" s="104">
        <v>196</v>
      </c>
      <c r="L31" s="74">
        <f t="shared" si="2"/>
        <v>244</v>
      </c>
      <c r="M31" s="104">
        <f t="shared" si="2"/>
        <v>0</v>
      </c>
      <c r="T31" s="3"/>
      <c r="U31" s="3"/>
      <c r="V31" s="3"/>
      <c r="W31" s="3"/>
      <c r="X31" s="3"/>
      <c r="Y31" s="3"/>
      <c r="Z31" s="3"/>
      <c r="AA31" s="3"/>
    </row>
    <row r="32" spans="1:27" ht="28.5" customHeight="1" thickBot="1">
      <c r="A32" s="178" t="s">
        <v>50</v>
      </c>
      <c r="B32" s="179" t="s">
        <v>51</v>
      </c>
      <c r="C32" s="176" t="s">
        <v>123</v>
      </c>
      <c r="D32" s="106">
        <f aca="true" t="shared" si="3" ref="D32:I32">D33+D38+D42</f>
        <v>1177</v>
      </c>
      <c r="E32" s="107">
        <f t="shared" si="3"/>
        <v>392</v>
      </c>
      <c r="F32" s="106">
        <v>825</v>
      </c>
      <c r="G32" s="107">
        <f t="shared" si="3"/>
        <v>393</v>
      </c>
      <c r="H32" s="107">
        <f t="shared" si="3"/>
        <v>101</v>
      </c>
      <c r="I32" s="67">
        <f t="shared" si="3"/>
        <v>106</v>
      </c>
      <c r="J32" s="107">
        <f>SUM(J33+J38+J42)</f>
        <v>178</v>
      </c>
      <c r="K32" s="107">
        <v>196</v>
      </c>
      <c r="L32" s="67">
        <f>L33+L38+L42</f>
        <v>244</v>
      </c>
      <c r="M32" s="180"/>
      <c r="O32" s="26"/>
      <c r="Q32" s="4"/>
      <c r="T32" s="3"/>
      <c r="U32" s="3"/>
      <c r="V32" s="3"/>
      <c r="W32" s="3"/>
      <c r="X32" s="3"/>
      <c r="Y32" s="3"/>
      <c r="Z32" s="3"/>
      <c r="AA32" s="3"/>
    </row>
    <row r="33" spans="1:27" ht="49.5" customHeight="1" thickBot="1">
      <c r="A33" s="174" t="s">
        <v>59</v>
      </c>
      <c r="B33" s="181" t="s">
        <v>60</v>
      </c>
      <c r="C33" s="176" t="s">
        <v>122</v>
      </c>
      <c r="D33" s="74">
        <f aca="true" t="shared" si="4" ref="D33:I33">SUM(D34:D35)</f>
        <v>645</v>
      </c>
      <c r="E33" s="104">
        <f t="shared" si="4"/>
        <v>215</v>
      </c>
      <c r="F33" s="95">
        <v>470</v>
      </c>
      <c r="G33" s="104">
        <f t="shared" si="4"/>
        <v>215</v>
      </c>
      <c r="H33" s="104">
        <f t="shared" si="4"/>
        <v>101</v>
      </c>
      <c r="I33" s="74">
        <f t="shared" si="4"/>
        <v>106</v>
      </c>
      <c r="J33" s="104">
        <f>J34+J35</f>
        <v>72</v>
      </c>
      <c r="K33" s="104">
        <v>106</v>
      </c>
      <c r="L33" s="74">
        <f>SUM(L34:L35)</f>
        <v>85</v>
      </c>
      <c r="M33" s="182"/>
      <c r="T33" s="3"/>
      <c r="U33" s="3"/>
      <c r="V33" s="3"/>
      <c r="W33" s="3"/>
      <c r="X33" s="3"/>
      <c r="Y33" s="3"/>
      <c r="Z33" s="3"/>
      <c r="AA33" s="3"/>
    </row>
    <row r="34" spans="1:27" ht="51" customHeight="1">
      <c r="A34" s="90" t="s">
        <v>61</v>
      </c>
      <c r="B34" s="91" t="s">
        <v>62</v>
      </c>
      <c r="C34" s="155" t="s">
        <v>106</v>
      </c>
      <c r="D34" s="152">
        <v>105</v>
      </c>
      <c r="E34" s="93">
        <v>35</v>
      </c>
      <c r="F34" s="94">
        <v>70</v>
      </c>
      <c r="G34" s="108">
        <v>35</v>
      </c>
      <c r="H34" s="93">
        <v>36</v>
      </c>
      <c r="I34" s="92">
        <v>34</v>
      </c>
      <c r="J34" s="109"/>
      <c r="K34" s="109"/>
      <c r="L34" s="110"/>
      <c r="M34" s="111"/>
      <c r="T34" s="3"/>
      <c r="U34" s="3"/>
      <c r="V34" s="3"/>
      <c r="W34" s="3"/>
      <c r="X34" s="3"/>
      <c r="Y34" s="3"/>
      <c r="Z34" s="3"/>
      <c r="AA34" s="3"/>
    </row>
    <row r="35" spans="1:27" ht="60" customHeight="1">
      <c r="A35" s="35" t="s">
        <v>63</v>
      </c>
      <c r="B35" s="38" t="s">
        <v>64</v>
      </c>
      <c r="C35" s="163" t="s">
        <v>121</v>
      </c>
      <c r="D35" s="153">
        <v>540</v>
      </c>
      <c r="E35" s="47">
        <v>180</v>
      </c>
      <c r="F35" s="50">
        <v>400</v>
      </c>
      <c r="G35" s="56">
        <v>180</v>
      </c>
      <c r="H35" s="47">
        <v>65</v>
      </c>
      <c r="I35" s="29">
        <v>72</v>
      </c>
      <c r="J35" s="47">
        <v>72</v>
      </c>
      <c r="K35" s="47">
        <v>106</v>
      </c>
      <c r="L35" s="29">
        <v>85</v>
      </c>
      <c r="M35" s="47"/>
      <c r="T35" s="3"/>
      <c r="U35" s="3"/>
      <c r="V35" s="3"/>
      <c r="W35" s="3"/>
      <c r="X35" s="3"/>
      <c r="Y35" s="3"/>
      <c r="Z35" s="3"/>
      <c r="AA35" s="3"/>
    </row>
    <row r="36" spans="1:27" ht="53.25" customHeight="1">
      <c r="A36" s="35" t="s">
        <v>65</v>
      </c>
      <c r="B36" s="38" t="s">
        <v>66</v>
      </c>
      <c r="C36" s="163" t="s">
        <v>109</v>
      </c>
      <c r="D36" s="43"/>
      <c r="E36" s="40"/>
      <c r="F36" s="50">
        <v>240</v>
      </c>
      <c r="G36" s="47">
        <v>240</v>
      </c>
      <c r="H36" s="47">
        <v>66</v>
      </c>
      <c r="I36" s="29">
        <v>120</v>
      </c>
      <c r="J36" s="47">
        <v>30</v>
      </c>
      <c r="K36" s="47">
        <v>24</v>
      </c>
      <c r="L36" s="59"/>
      <c r="M36" s="55"/>
      <c r="T36" s="3"/>
      <c r="U36" s="3"/>
      <c r="V36" s="3"/>
      <c r="W36" s="3"/>
      <c r="X36" s="3"/>
      <c r="Y36" s="3"/>
      <c r="Z36" s="3"/>
      <c r="AA36" s="3"/>
    </row>
    <row r="37" spans="1:27" ht="28.5" customHeight="1" thickBot="1">
      <c r="A37" s="113" t="s">
        <v>67</v>
      </c>
      <c r="B37" s="97" t="s">
        <v>8</v>
      </c>
      <c r="C37" s="164" t="s">
        <v>17</v>
      </c>
      <c r="D37" s="99"/>
      <c r="E37" s="98"/>
      <c r="F37" s="114">
        <v>216</v>
      </c>
      <c r="G37" s="117">
        <v>216</v>
      </c>
      <c r="H37" s="115"/>
      <c r="I37" s="116"/>
      <c r="J37" s="118"/>
      <c r="K37" s="118"/>
      <c r="L37" s="122">
        <v>216</v>
      </c>
      <c r="M37" s="101"/>
      <c r="T37" s="3"/>
      <c r="U37" s="3"/>
      <c r="V37" s="3"/>
      <c r="W37" s="3"/>
      <c r="X37" s="3"/>
      <c r="Y37" s="3"/>
      <c r="Z37" s="3"/>
      <c r="AA37" s="3"/>
    </row>
    <row r="38" spans="1:27" ht="53.25" customHeight="1" thickBot="1">
      <c r="A38" s="185" t="s">
        <v>76</v>
      </c>
      <c r="B38" s="181" t="s">
        <v>80</v>
      </c>
      <c r="C38" s="176" t="s">
        <v>110</v>
      </c>
      <c r="D38" s="95">
        <f>D39</f>
        <v>238</v>
      </c>
      <c r="E38" s="104">
        <f>E39</f>
        <v>79</v>
      </c>
      <c r="F38" s="95">
        <f>SUM(F39)</f>
        <v>159</v>
      </c>
      <c r="G38" s="104">
        <f>SUM(G39)</f>
        <v>80</v>
      </c>
      <c r="H38" s="186"/>
      <c r="I38" s="187"/>
      <c r="J38" s="104">
        <f>SUM(J39)</f>
        <v>0</v>
      </c>
      <c r="K38" s="104">
        <f>SUM(K39)</f>
        <v>0</v>
      </c>
      <c r="L38" s="74">
        <f>L39</f>
        <v>159</v>
      </c>
      <c r="M38" s="188"/>
      <c r="T38" s="3"/>
      <c r="U38" s="3"/>
      <c r="V38" s="3"/>
      <c r="W38" s="3"/>
      <c r="X38" s="3"/>
      <c r="Y38" s="3"/>
      <c r="Z38" s="3"/>
      <c r="AA38" s="3"/>
    </row>
    <row r="39" spans="1:27" ht="54.75" customHeight="1">
      <c r="A39" s="119" t="s">
        <v>77</v>
      </c>
      <c r="B39" s="91" t="s">
        <v>81</v>
      </c>
      <c r="C39" s="165" t="s">
        <v>18</v>
      </c>
      <c r="D39" s="152">
        <f>F39+E39</f>
        <v>238</v>
      </c>
      <c r="E39" s="93">
        <v>79</v>
      </c>
      <c r="F39" s="94">
        <v>159</v>
      </c>
      <c r="G39" s="108">
        <v>80</v>
      </c>
      <c r="H39" s="111"/>
      <c r="I39" s="110"/>
      <c r="J39" s="93"/>
      <c r="K39" s="93"/>
      <c r="L39" s="92">
        <v>159</v>
      </c>
      <c r="M39" s="93"/>
      <c r="T39" s="3"/>
      <c r="U39" s="3"/>
      <c r="V39" s="3"/>
      <c r="W39" s="3"/>
      <c r="X39" s="3"/>
      <c r="Y39" s="3"/>
      <c r="Z39" s="3"/>
      <c r="AA39" s="3"/>
    </row>
    <row r="40" spans="1:27" ht="60" customHeight="1">
      <c r="A40" s="36" t="s">
        <v>78</v>
      </c>
      <c r="B40" s="38" t="s">
        <v>66</v>
      </c>
      <c r="C40" s="163" t="s">
        <v>17</v>
      </c>
      <c r="D40" s="42"/>
      <c r="E40" s="46"/>
      <c r="F40" s="50">
        <v>24</v>
      </c>
      <c r="G40" s="56">
        <v>24</v>
      </c>
      <c r="H40" s="55"/>
      <c r="I40" s="59"/>
      <c r="J40" s="47"/>
      <c r="K40" s="47"/>
      <c r="L40" s="29">
        <v>24</v>
      </c>
      <c r="M40" s="47"/>
      <c r="T40" s="3"/>
      <c r="U40" s="3"/>
      <c r="V40" s="3"/>
      <c r="W40" s="3"/>
      <c r="X40" s="3"/>
      <c r="Y40" s="3"/>
      <c r="Z40" s="3"/>
      <c r="AA40" s="3"/>
    </row>
    <row r="41" spans="1:27" ht="31.5" customHeight="1" thickBot="1">
      <c r="A41" s="120" t="s">
        <v>79</v>
      </c>
      <c r="B41" s="97" t="s">
        <v>8</v>
      </c>
      <c r="C41" s="164" t="s">
        <v>17</v>
      </c>
      <c r="D41" s="81"/>
      <c r="E41" s="82"/>
      <c r="F41" s="114">
        <f>M41</f>
        <v>72</v>
      </c>
      <c r="G41" s="121">
        <v>72</v>
      </c>
      <c r="H41" s="101"/>
      <c r="I41" s="102"/>
      <c r="J41" s="117"/>
      <c r="K41" s="117"/>
      <c r="L41" s="122"/>
      <c r="M41" s="117">
        <v>72</v>
      </c>
      <c r="T41" s="3"/>
      <c r="U41" s="3"/>
      <c r="V41" s="3"/>
      <c r="W41" s="3"/>
      <c r="X41" s="3"/>
      <c r="Y41" s="3"/>
      <c r="Z41" s="3"/>
      <c r="AA41" s="3"/>
    </row>
    <row r="42" spans="1:27" ht="81.75" customHeight="1" thickBot="1">
      <c r="A42" s="185" t="s">
        <v>68</v>
      </c>
      <c r="B42" s="181" t="s">
        <v>69</v>
      </c>
      <c r="C42" s="176" t="s">
        <v>112</v>
      </c>
      <c r="D42" s="74">
        <f>SUM(D43:D44)</f>
        <v>294</v>
      </c>
      <c r="E42" s="104">
        <f>SUM(E43:E44)</f>
        <v>98</v>
      </c>
      <c r="F42" s="95">
        <f>SUM(F43:F44)</f>
        <v>196</v>
      </c>
      <c r="G42" s="104">
        <f>SUM(G43:G44)</f>
        <v>98</v>
      </c>
      <c r="H42" s="186"/>
      <c r="I42" s="187"/>
      <c r="J42" s="104">
        <f>SUM(J43:J44)</f>
        <v>106</v>
      </c>
      <c r="K42" s="104">
        <f>SUM(K43:K44)</f>
        <v>90</v>
      </c>
      <c r="L42" s="189"/>
      <c r="M42" s="188"/>
      <c r="T42" s="3"/>
      <c r="U42" s="3"/>
      <c r="V42" s="3"/>
      <c r="W42" s="3"/>
      <c r="X42" s="3"/>
      <c r="Y42" s="3"/>
      <c r="Z42" s="3"/>
      <c r="AA42" s="3"/>
    </row>
    <row r="43" spans="1:27" ht="57" customHeight="1">
      <c r="A43" s="119" t="s">
        <v>70</v>
      </c>
      <c r="B43" s="91" t="s">
        <v>71</v>
      </c>
      <c r="C43" s="165" t="s">
        <v>111</v>
      </c>
      <c r="D43" s="152">
        <v>135</v>
      </c>
      <c r="E43" s="93">
        <v>45</v>
      </c>
      <c r="F43" s="94">
        <v>90</v>
      </c>
      <c r="G43" s="108">
        <v>45</v>
      </c>
      <c r="H43" s="111"/>
      <c r="I43" s="110"/>
      <c r="J43" s="93">
        <v>50</v>
      </c>
      <c r="K43" s="93">
        <v>40</v>
      </c>
      <c r="L43" s="92"/>
      <c r="M43" s="93"/>
      <c r="T43" s="3"/>
      <c r="U43" s="3"/>
      <c r="V43" s="3"/>
      <c r="W43" s="3"/>
      <c r="X43" s="3"/>
      <c r="Y43" s="3"/>
      <c r="Z43" s="3"/>
      <c r="AA43" s="3"/>
    </row>
    <row r="44" spans="1:27" ht="49.5" customHeight="1">
      <c r="A44" s="36" t="s">
        <v>72</v>
      </c>
      <c r="B44" s="38" t="s">
        <v>73</v>
      </c>
      <c r="C44" s="165" t="s">
        <v>106</v>
      </c>
      <c r="D44" s="153">
        <v>159</v>
      </c>
      <c r="E44" s="47">
        <v>53</v>
      </c>
      <c r="F44" s="50">
        <v>106</v>
      </c>
      <c r="G44" s="56">
        <v>53</v>
      </c>
      <c r="H44" s="55"/>
      <c r="I44" s="59"/>
      <c r="J44" s="47">
        <v>56</v>
      </c>
      <c r="K44" s="47">
        <v>50</v>
      </c>
      <c r="L44" s="29"/>
      <c r="M44" s="47"/>
      <c r="T44" s="3"/>
      <c r="U44" s="3"/>
      <c r="V44" s="3"/>
      <c r="W44" s="3"/>
      <c r="X44" s="3"/>
      <c r="Y44" s="3"/>
      <c r="Z44" s="3"/>
      <c r="AA44" s="3"/>
    </row>
    <row r="45" spans="1:27" ht="57" customHeight="1">
      <c r="A45" s="36" t="s">
        <v>74</v>
      </c>
      <c r="B45" s="38" t="s">
        <v>66</v>
      </c>
      <c r="C45" s="164" t="s">
        <v>17</v>
      </c>
      <c r="D45" s="42"/>
      <c r="E45" s="46"/>
      <c r="F45" s="50">
        <v>24</v>
      </c>
      <c r="G45" s="56">
        <v>24</v>
      </c>
      <c r="H45" s="55"/>
      <c r="I45" s="59"/>
      <c r="J45" s="47"/>
      <c r="K45" s="47">
        <v>24</v>
      </c>
      <c r="L45" s="29"/>
      <c r="M45" s="47"/>
      <c r="T45" s="3"/>
      <c r="U45" s="3"/>
      <c r="V45" s="3"/>
      <c r="W45" s="3"/>
      <c r="X45" s="3"/>
      <c r="Y45" s="3"/>
      <c r="Z45" s="3"/>
      <c r="AA45" s="3"/>
    </row>
    <row r="46" spans="1:27" ht="38.25" customHeight="1" thickBot="1">
      <c r="A46" s="120" t="s">
        <v>75</v>
      </c>
      <c r="B46" s="97" t="s">
        <v>8</v>
      </c>
      <c r="C46" s="164" t="s">
        <v>17</v>
      </c>
      <c r="D46" s="81"/>
      <c r="E46" s="82"/>
      <c r="F46" s="114">
        <v>108</v>
      </c>
      <c r="G46" s="121">
        <v>108</v>
      </c>
      <c r="H46" s="101"/>
      <c r="I46" s="102"/>
      <c r="J46" s="118"/>
      <c r="K46" s="117">
        <v>108</v>
      </c>
      <c r="L46" s="122"/>
      <c r="M46" s="117"/>
      <c r="T46" s="3"/>
      <c r="U46" s="3"/>
      <c r="V46" s="3"/>
      <c r="W46" s="3"/>
      <c r="X46" s="3"/>
      <c r="Y46" s="3"/>
      <c r="Z46" s="3"/>
      <c r="AA46" s="3"/>
    </row>
    <row r="47" spans="1:27" ht="28.5" customHeight="1" thickBot="1">
      <c r="A47" s="123" t="s">
        <v>82</v>
      </c>
      <c r="B47" s="124" t="s">
        <v>2</v>
      </c>
      <c r="C47" s="157" t="s">
        <v>107</v>
      </c>
      <c r="D47" s="72">
        <v>80</v>
      </c>
      <c r="E47" s="73">
        <v>40</v>
      </c>
      <c r="F47" s="125">
        <f>L47</f>
        <v>40</v>
      </c>
      <c r="G47" s="126">
        <v>20</v>
      </c>
      <c r="H47" s="7"/>
      <c r="I47" s="105"/>
      <c r="J47" s="127"/>
      <c r="K47" s="127"/>
      <c r="L47" s="128">
        <v>40</v>
      </c>
      <c r="M47" s="112"/>
      <c r="T47" s="3"/>
      <c r="U47" s="3"/>
      <c r="V47" s="3"/>
      <c r="W47" s="3"/>
      <c r="X47" s="3"/>
      <c r="Y47" s="3"/>
      <c r="Z47" s="3"/>
      <c r="AA47" s="3"/>
    </row>
    <row r="48" spans="1:27" ht="28.5" customHeight="1" thickBot="1">
      <c r="A48" s="250" t="s">
        <v>83</v>
      </c>
      <c r="B48" s="251"/>
      <c r="C48" s="176" t="s">
        <v>126</v>
      </c>
      <c r="D48" s="190">
        <f>D9+D25+D31+D47</f>
        <v>4139</v>
      </c>
      <c r="E48" s="191">
        <f>E9+E25+E31+E47</f>
        <v>1407</v>
      </c>
      <c r="F48" s="129">
        <f aca="true" t="shared" si="5" ref="F48:L48">F9+F25+F31+F36+F37+F40+F41+F45+F46+F47</f>
        <v>3456</v>
      </c>
      <c r="G48" s="205">
        <f t="shared" si="5"/>
        <v>2197</v>
      </c>
      <c r="H48" s="180">
        <f t="shared" si="5"/>
        <v>612</v>
      </c>
      <c r="I48" s="192">
        <f t="shared" si="5"/>
        <v>828</v>
      </c>
      <c r="J48" s="180">
        <f t="shared" si="5"/>
        <v>612</v>
      </c>
      <c r="K48" s="180">
        <f t="shared" si="5"/>
        <v>756</v>
      </c>
      <c r="L48" s="192">
        <f t="shared" si="5"/>
        <v>576</v>
      </c>
      <c r="M48" s="180">
        <f>M25+M31+M36+M37+M40+M41+M45+M46+M47</f>
        <v>72</v>
      </c>
      <c r="T48" s="3"/>
      <c r="U48" s="3"/>
      <c r="V48" s="3"/>
      <c r="W48" s="3"/>
      <c r="X48" s="3"/>
      <c r="Y48" s="3"/>
      <c r="Z48" s="3"/>
      <c r="AA48" s="3"/>
    </row>
    <row r="49" spans="1:27" ht="28.5" customHeight="1">
      <c r="A49" s="130"/>
      <c r="B49" s="151"/>
      <c r="C49" s="211"/>
      <c r="D49" s="131"/>
      <c r="E49" s="131"/>
      <c r="F49" s="172"/>
      <c r="G49" s="133"/>
      <c r="H49" s="134"/>
      <c r="I49" s="135"/>
      <c r="J49" s="136"/>
      <c r="K49" s="136"/>
      <c r="L49" s="137"/>
      <c r="M49" s="138"/>
      <c r="T49" s="3"/>
      <c r="U49" s="3"/>
      <c r="V49" s="3"/>
      <c r="W49" s="3"/>
      <c r="X49" s="3"/>
      <c r="Y49" s="3"/>
      <c r="Z49" s="3"/>
      <c r="AA49" s="3"/>
    </row>
    <row r="50" spans="1:27" ht="28.5" customHeight="1" thickBot="1">
      <c r="A50" s="145" t="s">
        <v>98</v>
      </c>
      <c r="B50" s="139" t="s">
        <v>99</v>
      </c>
      <c r="C50" s="212"/>
      <c r="D50" s="48"/>
      <c r="E50" s="48"/>
      <c r="F50" s="173"/>
      <c r="G50" s="140"/>
      <c r="H50" s="141"/>
      <c r="I50" s="142"/>
      <c r="J50" s="141"/>
      <c r="K50" s="141"/>
      <c r="L50" s="143"/>
      <c r="M50" s="212" t="s">
        <v>32</v>
      </c>
      <c r="T50" s="3"/>
      <c r="U50" s="3"/>
      <c r="V50" s="3"/>
      <c r="W50" s="3"/>
      <c r="X50" s="3"/>
      <c r="Y50" s="3"/>
      <c r="Z50" s="3"/>
      <c r="AA50" s="3"/>
    </row>
    <row r="51" spans="1:27" ht="35.25" customHeight="1" thickBot="1">
      <c r="A51" s="223" t="s">
        <v>84</v>
      </c>
      <c r="B51" s="224"/>
      <c r="C51" s="224"/>
      <c r="D51" s="224"/>
      <c r="E51" s="228"/>
      <c r="F51" s="158">
        <v>250</v>
      </c>
      <c r="G51" s="146"/>
      <c r="H51" s="7"/>
      <c r="I51" s="105"/>
      <c r="J51" s="112"/>
      <c r="K51" s="112"/>
      <c r="L51" s="27"/>
      <c r="M51" s="112"/>
      <c r="T51" s="3"/>
      <c r="U51" s="3"/>
      <c r="V51" s="3"/>
      <c r="W51" s="3"/>
      <c r="X51" s="3"/>
      <c r="Y51" s="3"/>
      <c r="Z51" s="3"/>
      <c r="AA51" s="3"/>
    </row>
    <row r="52" spans="1:27" ht="27" customHeight="1">
      <c r="A52" s="248" t="s">
        <v>99</v>
      </c>
      <c r="B52" s="249"/>
      <c r="C52" s="208"/>
      <c r="D52" s="209"/>
      <c r="E52" s="210"/>
      <c r="F52" s="219" t="s">
        <v>83</v>
      </c>
      <c r="G52" s="132"/>
      <c r="H52" s="148"/>
      <c r="I52" s="135"/>
      <c r="J52" s="134"/>
      <c r="K52" s="134"/>
      <c r="L52" s="137"/>
      <c r="M52" s="138"/>
      <c r="T52" s="3"/>
      <c r="U52" s="3"/>
      <c r="V52" s="3"/>
      <c r="W52" s="3"/>
      <c r="X52" s="3"/>
      <c r="Y52" s="3"/>
      <c r="Z52" s="3"/>
      <c r="AA52" s="3"/>
    </row>
    <row r="53" spans="1:27" ht="24" customHeight="1" thickBot="1">
      <c r="A53" s="259" t="s">
        <v>85</v>
      </c>
      <c r="B53" s="260"/>
      <c r="C53" s="17"/>
      <c r="D53" s="16"/>
      <c r="E53" s="147"/>
      <c r="F53" s="220"/>
      <c r="G53" s="167"/>
      <c r="H53" s="168"/>
      <c r="I53" s="102"/>
      <c r="J53" s="101"/>
      <c r="K53" s="101"/>
      <c r="L53" s="122"/>
      <c r="M53" s="117"/>
      <c r="T53" s="3"/>
      <c r="U53" s="3"/>
      <c r="V53" s="3"/>
      <c r="W53" s="3"/>
      <c r="X53" s="3"/>
      <c r="Y53" s="3"/>
      <c r="Z53" s="3"/>
      <c r="AA53" s="3"/>
    </row>
    <row r="54" spans="1:29" ht="27" customHeight="1">
      <c r="A54" s="217"/>
      <c r="B54" s="218"/>
      <c r="C54" s="218"/>
      <c r="D54" s="252"/>
      <c r="E54" s="214">
        <f>H54+I54+J54+K54+L54</f>
        <v>2772</v>
      </c>
      <c r="F54" s="220"/>
      <c r="G54" s="204" t="s">
        <v>118</v>
      </c>
      <c r="H54" s="169">
        <f>H9+H25+H32</f>
        <v>546</v>
      </c>
      <c r="I54" s="137">
        <f>I9+I25+I32</f>
        <v>708</v>
      </c>
      <c r="J54" s="138">
        <f>J9+J25+J32</f>
        <v>582</v>
      </c>
      <c r="K54" s="138">
        <f>K9+K25+K32+K47</f>
        <v>600</v>
      </c>
      <c r="L54" s="137">
        <f>L25+L32+L47</f>
        <v>336</v>
      </c>
      <c r="M54" s="138">
        <v>0</v>
      </c>
      <c r="N54" s="25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6.25">
      <c r="A55" s="253"/>
      <c r="B55" s="254"/>
      <c r="C55" s="254"/>
      <c r="D55" s="255"/>
      <c r="E55" s="214">
        <f>H55+I55+J55+K55+L55</f>
        <v>288</v>
      </c>
      <c r="F55" s="220"/>
      <c r="G55" s="206" t="s">
        <v>86</v>
      </c>
      <c r="H55" s="52">
        <f>H36+H40+H45</f>
        <v>66</v>
      </c>
      <c r="I55" s="29">
        <f>I36+I40+I45</f>
        <v>120</v>
      </c>
      <c r="J55" s="47">
        <f>J36+J45+J40</f>
        <v>30</v>
      </c>
      <c r="K55" s="47">
        <f>K36+K40+K45</f>
        <v>48</v>
      </c>
      <c r="L55" s="29">
        <f>L36+L40+L45</f>
        <v>24</v>
      </c>
      <c r="M55" s="47">
        <v>0</v>
      </c>
      <c r="N55" s="25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41" ht="26.25">
      <c r="A56" s="253"/>
      <c r="B56" s="254"/>
      <c r="C56" s="254"/>
      <c r="D56" s="255"/>
      <c r="E56" s="214">
        <f>H56+I56+J56+K56+L56+M56</f>
        <v>396</v>
      </c>
      <c r="F56" s="220"/>
      <c r="G56" s="161" t="s">
        <v>119</v>
      </c>
      <c r="H56" s="47">
        <f>H37+H41+H46</f>
        <v>0</v>
      </c>
      <c r="I56" s="29">
        <f>I37+I41+I46</f>
        <v>0</v>
      </c>
      <c r="J56" s="47">
        <f>J37+J41+J46</f>
        <v>0</v>
      </c>
      <c r="K56" s="47">
        <f>K37+K41+K46</f>
        <v>108</v>
      </c>
      <c r="L56" s="29">
        <f>L37+L41+L46</f>
        <v>216</v>
      </c>
      <c r="M56" s="47">
        <f>M41</f>
        <v>72</v>
      </c>
      <c r="N56" s="15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0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ht="26.25">
      <c r="A57" s="253"/>
      <c r="B57" s="254"/>
      <c r="C57" s="254"/>
      <c r="D57" s="255"/>
      <c r="E57" s="214">
        <f>K57+L57</f>
        <v>6</v>
      </c>
      <c r="F57" s="220"/>
      <c r="G57" s="206" t="s">
        <v>87</v>
      </c>
      <c r="H57" s="47">
        <v>0</v>
      </c>
      <c r="I57" s="29">
        <v>0</v>
      </c>
      <c r="J57" s="47">
        <v>0</v>
      </c>
      <c r="K57" s="47">
        <v>4</v>
      </c>
      <c r="L57" s="29">
        <v>2</v>
      </c>
      <c r="M57" s="47">
        <v>0</v>
      </c>
      <c r="N57" s="2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0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ht="27" customHeight="1">
      <c r="A58" s="253"/>
      <c r="B58" s="254"/>
      <c r="C58" s="254"/>
      <c r="D58" s="255"/>
      <c r="E58" s="214">
        <f>H58+I58+J58+K58+L58</f>
        <v>18</v>
      </c>
      <c r="F58" s="220"/>
      <c r="G58" s="206" t="s">
        <v>120</v>
      </c>
      <c r="H58" s="47">
        <v>0</v>
      </c>
      <c r="I58" s="29">
        <v>4</v>
      </c>
      <c r="J58" s="47">
        <v>0</v>
      </c>
      <c r="K58" s="47">
        <v>12</v>
      </c>
      <c r="L58" s="29">
        <v>2</v>
      </c>
      <c r="M58" s="47">
        <v>0</v>
      </c>
      <c r="N58" s="2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ht="27" thickBot="1">
      <c r="A59" s="256"/>
      <c r="B59" s="257"/>
      <c r="C59" s="257"/>
      <c r="D59" s="258"/>
      <c r="E59" s="215">
        <f>H59+I59+J59+K59+L59</f>
        <v>3</v>
      </c>
      <c r="F59" s="216"/>
      <c r="G59" s="207" t="s">
        <v>88</v>
      </c>
      <c r="H59" s="144">
        <v>1</v>
      </c>
      <c r="I59" s="143">
        <v>1</v>
      </c>
      <c r="J59" s="144">
        <v>1</v>
      </c>
      <c r="K59" s="144">
        <v>0</v>
      </c>
      <c r="L59" s="143">
        <v>0</v>
      </c>
      <c r="M59" s="144">
        <v>0</v>
      </c>
      <c r="N59" s="2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ht="26.25">
      <c r="A60" s="5"/>
      <c r="B60" s="4"/>
      <c r="C60" s="4"/>
      <c r="D60" s="4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ht="26.25">
      <c r="A61" s="5"/>
      <c r="B61" s="4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ht="26.25">
      <c r="A62" s="5"/>
      <c r="B62" s="4"/>
      <c r="C62" s="4"/>
      <c r="D62" s="4"/>
      <c r="E62" s="4"/>
      <c r="F62" s="16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46:241" ht="26.25"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46:241" ht="26.25"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46:241" ht="26.25"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46:241" ht="26.25"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46:241" ht="26.25"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46:241" ht="26.25"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46:241" ht="26.25"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pans="146:241" ht="26.25"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spans="146:241" ht="26.25"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46:241" ht="26.25"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46:241" ht="26.25"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46:241" ht="26.25"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</row>
    <row r="75" spans="146:241" ht="26.25"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46:241" ht="26.25"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</row>
    <row r="77" spans="146:241" ht="26.25"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46:241" ht="26.25"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146:241" ht="26.25"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46:241" ht="26.25"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</row>
    <row r="81" spans="146:241" ht="26.25"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46:241" ht="26.25"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46:241" ht="26.25"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46:241" ht="26.25"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</row>
    <row r="85" spans="146:241" ht="26.25"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46:241" ht="26.25"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</row>
    <row r="87" spans="146:241" ht="26.25"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</row>
    <row r="88" spans="146:241" ht="26.25"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</row>
    <row r="89" spans="146:241" ht="26.25"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</row>
    <row r="90" spans="146:241" ht="26.25"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</row>
    <row r="91" spans="146:241" ht="26.25"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</row>
    <row r="92" spans="146:241" ht="26.25"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</row>
    <row r="93" spans="146:241" ht="26.25"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</row>
    <row r="94" spans="146:241" ht="26.25"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</row>
    <row r="95" spans="146:241" ht="26.25"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</row>
    <row r="96" spans="146:241" ht="26.25"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</row>
    <row r="97" spans="146:241" ht="26.25"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</row>
    <row r="98" spans="146:241" ht="26.25"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</row>
    <row r="99" spans="146:241" ht="26.25"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</row>
    <row r="100" spans="146:241" ht="26.25"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</row>
    <row r="101" spans="146:241" ht="26.25"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</row>
    <row r="102" spans="146:241" ht="26.25"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</row>
    <row r="103" spans="146:241" ht="26.25"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</row>
    <row r="104" spans="146:241" ht="26.25"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</row>
    <row r="105" spans="146:241" ht="26.25"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</row>
    <row r="106" spans="146:241" ht="26.25"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</row>
    <row r="107" spans="146:241" ht="26.25"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</row>
    <row r="108" spans="146:241" ht="26.25"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</row>
    <row r="109" spans="146:241" ht="26.25"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</row>
    <row r="110" spans="146:241" ht="26.25"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</row>
    <row r="111" spans="146:241" ht="26.25"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</row>
    <row r="112" spans="146:241" ht="26.25"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</row>
    <row r="113" spans="146:241" ht="26.25"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</row>
    <row r="114" spans="146:241" ht="26.25"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</row>
    <row r="115" spans="146:241" ht="26.25"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</row>
    <row r="116" spans="146:241" ht="26.25"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</row>
    <row r="117" spans="146:241" ht="26.25"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</row>
    <row r="118" spans="146:241" ht="26.25"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</row>
    <row r="119" spans="146:241" ht="26.25"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</row>
    <row r="120" spans="146:241" ht="26.25"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</row>
    <row r="121" spans="146:241" ht="26.25"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</row>
    <row r="122" spans="146:241" ht="26.25"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</row>
    <row r="123" spans="146:241" ht="26.25"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</row>
    <row r="124" spans="146:241" ht="26.25"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</row>
    <row r="125" spans="146:241" ht="26.25"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</row>
    <row r="126" spans="146:241" ht="26.25"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</row>
    <row r="127" spans="146:241" ht="26.25"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</row>
    <row r="128" spans="146:241" ht="26.25"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</row>
    <row r="129" spans="146:241" ht="26.25"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</row>
    <row r="130" spans="146:241" ht="26.25"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</row>
    <row r="131" spans="146:241" ht="26.25"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</row>
    <row r="132" spans="146:241" ht="26.25"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</row>
    <row r="133" spans="146:241" ht="26.25"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</row>
    <row r="134" spans="146:241" ht="26.25"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</row>
    <row r="135" spans="146:241" ht="26.25"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</row>
    <row r="136" spans="146:241" ht="26.25"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</row>
    <row r="137" spans="146:241" ht="26.25"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</row>
    <row r="138" spans="146:241" ht="26.25"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</row>
    <row r="139" spans="146:241" ht="26.25"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</row>
    <row r="140" spans="146:241" ht="26.25"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</row>
    <row r="141" spans="146:241" ht="26.25"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</row>
    <row r="142" spans="146:241" ht="26.25"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</row>
    <row r="143" spans="146:241" ht="26.25"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</row>
    <row r="144" spans="146:241" ht="26.25"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</row>
    <row r="145" spans="146:241" ht="26.25"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</row>
    <row r="146" spans="146:241" ht="26.25"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</row>
    <row r="147" spans="146:241" ht="26.25"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</row>
    <row r="148" spans="146:241" ht="26.25"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</row>
    <row r="149" spans="146:241" ht="26.25"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</row>
    <row r="150" spans="146:241" ht="26.25"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</row>
    <row r="151" spans="146:241" ht="26.25"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</row>
    <row r="152" spans="146:241" ht="26.25"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</row>
    <row r="153" spans="146:241" ht="26.25"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</row>
    <row r="154" spans="146:241" ht="26.25"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</row>
    <row r="155" spans="146:241" ht="26.25"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</row>
    <row r="156" spans="146:241" ht="26.25"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</row>
    <row r="157" spans="146:241" ht="26.25"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</row>
    <row r="158" spans="146:241" ht="26.25"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</row>
    <row r="159" spans="146:241" ht="26.25"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</row>
    <row r="160" spans="146:241" ht="26.25"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</row>
    <row r="161" spans="146:241" ht="26.25"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</row>
    <row r="162" spans="146:241" ht="26.25"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</row>
    <row r="163" spans="146:241" ht="26.25"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</row>
    <row r="164" spans="146:241" ht="26.25"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</row>
    <row r="165" spans="146:241" ht="26.25"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</row>
    <row r="166" spans="146:241" ht="26.25"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</row>
    <row r="167" spans="146:241" ht="26.25"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</row>
    <row r="168" spans="146:241" ht="26.25"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</row>
    <row r="169" spans="146:241" ht="26.25"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</row>
    <row r="170" spans="146:241" ht="26.25"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</row>
    <row r="171" spans="146:241" ht="26.25"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</row>
    <row r="172" spans="146:241" ht="26.25"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</row>
    <row r="173" spans="146:241" ht="26.25"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</row>
    <row r="174" spans="146:241" ht="26.25"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</row>
    <row r="175" spans="146:241" ht="26.25"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</row>
    <row r="176" spans="146:241" ht="26.25"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</row>
    <row r="177" spans="146:241" ht="26.25"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</row>
    <row r="178" spans="146:241" ht="26.25"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</row>
    <row r="179" spans="146:241" ht="26.25"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</row>
    <row r="180" spans="146:241" ht="26.25"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</row>
    <row r="181" spans="146:241" ht="26.25"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</row>
    <row r="182" spans="146:241" ht="26.25"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</row>
    <row r="183" spans="146:241" ht="26.25"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</row>
    <row r="184" spans="146:241" ht="26.25"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</row>
  </sheetData>
  <sheetProtection/>
  <mergeCells count="23">
    <mergeCell ref="S7:U7"/>
    <mergeCell ref="A51:E51"/>
    <mergeCell ref="A52:B52"/>
    <mergeCell ref="A48:B48"/>
    <mergeCell ref="F52:F59"/>
    <mergeCell ref="A54:D59"/>
    <mergeCell ref="A53:B53"/>
    <mergeCell ref="A1:F1"/>
    <mergeCell ref="A4:A7"/>
    <mergeCell ref="B4:B7"/>
    <mergeCell ref="C4:C7"/>
    <mergeCell ref="D4:G4"/>
    <mergeCell ref="F6:F7"/>
    <mergeCell ref="F5:G5"/>
    <mergeCell ref="E5:E7"/>
    <mergeCell ref="D5:D7"/>
    <mergeCell ref="G6:G7"/>
    <mergeCell ref="M2:Q2"/>
    <mergeCell ref="Q7:R7"/>
    <mergeCell ref="J5:K5"/>
    <mergeCell ref="H4:M4"/>
    <mergeCell ref="H5:I5"/>
    <mergeCell ref="L5:M5"/>
  </mergeCells>
  <printOptions/>
  <pageMargins left="0.94" right="0.3937007874015748" top="0.5905511811023623" bottom="0.5905511811023623" header="0.5118110236220472" footer="0.5118110236220472"/>
  <pageSetup fitToHeight="1" fitToWidth="1" horizontalDpi="600" verticalDpi="600" orientation="portrait" paperSize="9" scale="31" r:id="rId1"/>
  <colBreaks count="2" manualBreakCount="2">
    <brk id="14" max="65535" man="1"/>
    <brk id="18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ПЛ-34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Мижгородская И.А.</dc:creator>
  <cp:keywords/>
  <dc:description/>
  <cp:lastModifiedBy>Buh</cp:lastModifiedBy>
  <cp:lastPrinted>2011-05-18T10:40:28Z</cp:lastPrinted>
  <dcterms:created xsi:type="dcterms:W3CDTF">2003-02-03T09:37:31Z</dcterms:created>
  <dcterms:modified xsi:type="dcterms:W3CDTF">2014-01-28T13:37:31Z</dcterms:modified>
  <cp:category/>
  <cp:version/>
  <cp:contentType/>
  <cp:contentStatus/>
</cp:coreProperties>
</file>